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<sst xmlns="http://schemas.openxmlformats.org/spreadsheetml/2006/main" count="51" uniqueCount="49">
  <si>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DELTA  </t>
  </si>
  <si>
    <t>R$</t>
  </si>
  <si>
    <t>DELTA    %</t>
  </si>
  <si>
    <t xml:space="preserve">    Tempo da Secagem em segundos</t>
  </si>
  <si>
    <t>ATUAL - USO DE PAPEL TOALHA</t>
  </si>
  <si>
    <t>FATOR DE REDUÇÃO</t>
  </si>
  <si>
    <t>www.geminus.com.br</t>
  </si>
  <si>
    <t xml:space="preserve">    Potência Secador GEMINUS  em watts</t>
  </si>
  <si>
    <t xml:space="preserve">    Média de uso papel: folhas de papel por secagem</t>
  </si>
  <si>
    <t>. Sacos plástico de lixo que serão eliminados</t>
  </si>
  <si>
    <t>. Custo da mão de obra de reposição de papel</t>
  </si>
  <si>
    <t>. Disponível 24 horas</t>
  </si>
  <si>
    <t>. Melhora significativa na higiene dos banheiros</t>
  </si>
  <si>
    <t>. Esforço de compras voltado a compra dos papéis</t>
  </si>
  <si>
    <t>. Custo do espaço p/ estocagem de papel</t>
  </si>
  <si>
    <t>PROPOSTA - USO DO SECADOR AUTOMÁTICO</t>
  </si>
  <si>
    <t>GEMINUS</t>
  </si>
  <si>
    <t>CONCLUSÃO:</t>
  </si>
  <si>
    <t xml:space="preserve"> nº de vêzes mais economico usar secador de mâos</t>
  </si>
  <si>
    <t>Vezes mais econômico o uso do Secador Automático Geminus</t>
  </si>
  <si>
    <t>CUSTO POR SECAGEM C/SECADOR</t>
  </si>
  <si>
    <t>CUSTO POR SECAGEM C/ PAPEL TOALHA</t>
  </si>
  <si>
    <t>OUTROS BENEFÍCIOS:</t>
  </si>
  <si>
    <t xml:space="preserve">      . A necessidade de limpeza será reduzida em 50%</t>
  </si>
  <si>
    <t xml:space="preserve">      . Elimina os resíduos de papeis</t>
  </si>
  <si>
    <t xml:space="preserve">      . Acaba com os entupimentos dos lavatórios</t>
  </si>
  <si>
    <t xml:space="preserve">    Custo do KWhora em R$ </t>
  </si>
  <si>
    <t xml:space="preserve">    Quantidade de folhas por Fardo</t>
  </si>
  <si>
    <t xml:space="preserve">           Custo total da embalagem acima</t>
  </si>
  <si>
    <t xml:space="preserve">           Custo unitario por folha</t>
  </si>
  <si>
    <t>. RESPONSABILIDADE SOCIAL E RESPEITO AO MEIO AMBIENTE</t>
  </si>
  <si>
    <t xml:space="preserve">      . Ajuda a cortar menos árvores</t>
  </si>
  <si>
    <t>(alterar p/ seu valor)</t>
  </si>
  <si>
    <t xml:space="preserve">     E-mail: vendas@geminus.com.br</t>
  </si>
  <si>
    <t>Rua Barão de Pirapintingui, 275 - Vila Industrial</t>
  </si>
  <si>
    <t xml:space="preserve"> nº de Funcionários:</t>
  </si>
  <si>
    <t xml:space="preserve"> nº de dias no mês:</t>
  </si>
  <si>
    <t xml:space="preserve"> nº de ida ao banheiro p/ dia p/ funcionário:</t>
  </si>
  <si>
    <t>Total de ida ao Banheiro p/ mês/secagens:</t>
  </si>
  <si>
    <t>Valor total do ganho mensal:  R$</t>
  </si>
  <si>
    <t>CÁLCULO MENSAL COM BASE NO Nº FUNCIONÁRIOS:</t>
  </si>
  <si>
    <t xml:space="preserve">                       COMPARAÇÃO ENTRE USO DE PAPEL TOALHA   VS   SECADOR DE MÃOS AUTOMÁTICO</t>
  </si>
  <si>
    <t xml:space="preserve">GEMINUS ELETRÔNICA IND. E COM. LTDA. </t>
  </si>
  <si>
    <r>
      <t xml:space="preserve">Cep:13035-570 -Campinas- SP- </t>
    </r>
    <r>
      <rPr>
        <b/>
        <sz val="10"/>
        <rFont val="Calibri"/>
        <family val="2"/>
      </rPr>
      <t>Fone: (19) 3032-5270 ou (19) 3241-9191</t>
    </r>
  </si>
  <si>
    <t xml:space="preserve">                         DEMONSTRATIVO  </t>
  </si>
  <si>
    <t xml:space="preserve">                                       DE</t>
  </si>
  <si>
    <t xml:space="preserve">                     REDUÇÃO DE CUSTOS</t>
  </si>
  <si>
    <t>EMPRESA X</t>
  </si>
  <si>
    <r>
      <t xml:space="preserve">   </t>
    </r>
    <r>
      <rPr>
        <b/>
        <sz val="10"/>
        <color indexed="12"/>
        <rFont val="Calibri"/>
        <family val="2"/>
      </rPr>
      <t xml:space="preserve"> Consumo de ENERGIA p/ cada secagem em watts</t>
    </r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</si>
</sst>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00"/>
    <numFmt numFmtId="185" formatCode="#,##0.000"/>
    <numFmt numFmtId="186" formatCode="0.0"/>
    <numFmt numFmtId="187" formatCode="0.0000"/>
    <numFmt numFmtId="188" formatCode="0.00000"/>
    <numFmt numFmtId="189" formatCode="&quot;R$&quot;#,##0.00"/>
    <numFmt numFmtId="190" formatCode="&quot;R$&quot;#,##0.0000"/>
    <numFmt numFmtId="191" formatCode="0.0%"/>
    <numFmt numFmtId="192" formatCode="0.000000"/>
    <numFmt numFmtId="193" formatCode="&quot;R$&quot;\ #,##0.00;[Red]&quot;R$&quot;\ #,##0.00"/>
    <numFmt numFmtId="194" formatCode="#,##0.00;[Red]#,##0.00"/>
  </numFmts>
  <fonts count="7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u val="single"/>
      <sz val="14"/>
      <name val="Bookman Old Style"/>
      <family val="1"/>
    </font>
    <font>
      <b/>
      <sz val="10"/>
      <color indexed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Black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name val="Arial Narrow"/>
      <family val="2"/>
    </font>
    <font>
      <b/>
      <sz val="16"/>
      <name val="Arial Narrow"/>
      <family val="2"/>
    </font>
    <font>
      <sz val="9"/>
      <name val="Arial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u val="single"/>
      <sz val="1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4"/>
      <color indexed="12"/>
      <name val="Calibri"/>
      <family val="2"/>
    </font>
    <font>
      <b/>
      <sz val="11"/>
      <color indexed="12"/>
      <name val="Calibri"/>
      <family val="2"/>
    </font>
    <font>
      <b/>
      <sz val="8"/>
      <color indexed="12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20" borderId="5" applyNumberFormat="0" applyAlignment="0" applyProtection="0"/>
    <xf numFmtId="175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44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27" xfId="44" applyFont="1" applyBorder="1" applyAlignment="1" applyProtection="1">
      <alignment/>
      <protection/>
    </xf>
    <xf numFmtId="0" fontId="39" fillId="0" borderId="27" xfId="0" applyFont="1" applyBorder="1" applyAlignment="1">
      <alignment/>
    </xf>
    <xf numFmtId="0" fontId="18" fillId="0" borderId="27" xfId="0" applyFont="1" applyBorder="1" applyAlignment="1">
      <alignment/>
    </xf>
    <xf numFmtId="0" fontId="41" fillId="0" borderId="27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 horizontal="center"/>
    </xf>
    <xf numFmtId="0" fontId="39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39" fillId="0" borderId="33" xfId="0" applyFont="1" applyBorder="1" applyAlignment="1">
      <alignment/>
    </xf>
    <xf numFmtId="0" fontId="39" fillId="0" borderId="34" xfId="0" applyFont="1" applyBorder="1" applyAlignment="1">
      <alignment/>
    </xf>
    <xf numFmtId="0" fontId="46" fillId="0" borderId="11" xfId="0" applyFont="1" applyBorder="1" applyAlignment="1">
      <alignment/>
    </xf>
    <xf numFmtId="189" fontId="47" fillId="0" borderId="35" xfId="0" applyNumberFormat="1" applyFont="1" applyBorder="1" applyAlignment="1">
      <alignment/>
    </xf>
    <xf numFmtId="0" fontId="39" fillId="0" borderId="31" xfId="0" applyFont="1" applyBorder="1" applyAlignment="1">
      <alignment/>
    </xf>
    <xf numFmtId="190" fontId="39" fillId="0" borderId="32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36" xfId="0" applyFont="1" applyBorder="1" applyAlignment="1">
      <alignment/>
    </xf>
    <xf numFmtId="0" fontId="39" fillId="0" borderId="32" xfId="0" applyFont="1" applyBorder="1" applyAlignment="1">
      <alignment/>
    </xf>
    <xf numFmtId="0" fontId="42" fillId="0" borderId="1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188" fontId="37" fillId="0" borderId="17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50" fillId="0" borderId="27" xfId="0" applyFont="1" applyBorder="1" applyAlignment="1">
      <alignment/>
    </xf>
    <xf numFmtId="0" fontId="46" fillId="0" borderId="36" xfId="0" applyFont="1" applyBorder="1" applyAlignment="1">
      <alignment/>
    </xf>
    <xf numFmtId="188" fontId="50" fillId="0" borderId="32" xfId="0" applyNumberFormat="1" applyFont="1" applyBorder="1" applyAlignment="1">
      <alignment/>
    </xf>
    <xf numFmtId="185" fontId="39" fillId="0" borderId="32" xfId="0" applyNumberFormat="1" applyFont="1" applyBorder="1" applyAlignment="1">
      <alignment/>
    </xf>
    <xf numFmtId="0" fontId="18" fillId="0" borderId="30" xfId="0" applyFont="1" applyBorder="1" applyAlignment="1">
      <alignment/>
    </xf>
    <xf numFmtId="188" fontId="19" fillId="0" borderId="32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8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36" xfId="0" applyFont="1" applyBorder="1" applyAlignment="1">
      <alignment/>
    </xf>
    <xf numFmtId="190" fontId="37" fillId="0" borderId="32" xfId="0" applyNumberFormat="1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36" xfId="0" applyFont="1" applyBorder="1" applyAlignment="1">
      <alignment/>
    </xf>
    <xf numFmtId="191" fontId="42" fillId="0" borderId="32" xfId="0" applyNumberFormat="1" applyFont="1" applyBorder="1" applyAlignment="1">
      <alignment horizontal="center"/>
    </xf>
    <xf numFmtId="0" fontId="37" fillId="0" borderId="15" xfId="0" applyFont="1" applyBorder="1" applyAlignment="1">
      <alignment/>
    </xf>
    <xf numFmtId="9" fontId="37" fillId="0" borderId="17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186" fontId="51" fillId="0" borderId="17" xfId="0" applyNumberFormat="1" applyFont="1" applyBorder="1" applyAlignment="1">
      <alignment horizontal="center"/>
    </xf>
    <xf numFmtId="0" fontId="52" fillId="0" borderId="16" xfId="0" applyFont="1" applyBorder="1" applyAlignment="1">
      <alignment/>
    </xf>
    <xf numFmtId="0" fontId="53" fillId="0" borderId="0" xfId="0" applyFont="1" applyBorder="1" applyAlignment="1">
      <alignment/>
    </xf>
    <xf numFmtId="186" fontId="50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47" fillId="0" borderId="0" xfId="0" applyFont="1" applyAlignment="1">
      <alignment/>
    </xf>
    <xf numFmtId="0" fontId="18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5" fillId="0" borderId="2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37" xfId="0" applyFont="1" applyBorder="1" applyAlignment="1">
      <alignment/>
    </xf>
    <xf numFmtId="0" fontId="49" fillId="0" borderId="0" xfId="0" applyFont="1" applyAlignment="1">
      <alignment/>
    </xf>
    <xf numFmtId="0" fontId="39" fillId="0" borderId="25" xfId="0" applyFont="1" applyBorder="1" applyAlignment="1">
      <alignment/>
    </xf>
    <xf numFmtId="0" fontId="39" fillId="0" borderId="13" xfId="0" applyFont="1" applyBorder="1" applyAlignment="1">
      <alignment/>
    </xf>
    <xf numFmtId="0" fontId="47" fillId="0" borderId="38" xfId="0" applyFont="1" applyBorder="1" applyAlignment="1">
      <alignment/>
    </xf>
    <xf numFmtId="1" fontId="49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9" fillId="0" borderId="39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39" fillId="0" borderId="40" xfId="0" applyFont="1" applyBorder="1" applyAlignment="1">
      <alignment/>
    </xf>
    <xf numFmtId="0" fontId="38" fillId="0" borderId="0" xfId="0" applyFont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19" xfId="0" applyFont="1" applyBorder="1" applyAlignment="1">
      <alignment/>
    </xf>
    <xf numFmtId="194" fontId="18" fillId="0" borderId="29" xfId="0" applyNumberFormat="1" applyFont="1" applyBorder="1" applyAlignment="1">
      <alignment/>
    </xf>
    <xf numFmtId="0" fontId="56" fillId="0" borderId="0" xfId="0" applyFont="1" applyAlignment="1">
      <alignment/>
    </xf>
    <xf numFmtId="186" fontId="49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geminus.com.br/site/imagem/selo_inmetro_geminus_1_.jpg" TargetMode="External" /><Relationship Id="rId3" Type="http://schemas.openxmlformats.org/officeDocument/2006/relationships/hyperlink" Target="http://www.geminus.com.br/secadores-de-maos/inmetro.html" TargetMode="External" /><Relationship Id="rId4" Type="http://schemas.openxmlformats.org/officeDocument/2006/relationships/hyperlink" Target="http://www.geminus.com.br/secadores-de-maos/inmetro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2</xdr:col>
      <xdr:colOff>9525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38</xdr:row>
      <xdr:rowOff>238125</xdr:rowOff>
    </xdr:from>
    <xdr:to>
      <xdr:col>5</xdr:col>
      <xdr:colOff>1047750</xdr:colOff>
      <xdr:row>39</xdr:row>
      <xdr:rowOff>228600</xdr:rowOff>
    </xdr:to>
    <xdr:sp>
      <xdr:nvSpPr>
        <xdr:cNvPr id="2" name="AutoShape 6"/>
        <xdr:cNvSpPr>
          <a:spLocks/>
        </xdr:cNvSpPr>
      </xdr:nvSpPr>
      <xdr:spPr>
        <a:xfrm>
          <a:off x="3571875" y="7391400"/>
          <a:ext cx="1543050" cy="2286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209550</xdr:rowOff>
    </xdr:from>
    <xdr:to>
      <xdr:col>6</xdr:col>
      <xdr:colOff>0</xdr:colOff>
      <xdr:row>39</xdr:row>
      <xdr:rowOff>285750</xdr:rowOff>
    </xdr:to>
    <xdr:sp>
      <xdr:nvSpPr>
        <xdr:cNvPr id="3" name="AutoShape 7"/>
        <xdr:cNvSpPr>
          <a:spLocks/>
        </xdr:cNvSpPr>
      </xdr:nvSpPr>
      <xdr:spPr>
        <a:xfrm>
          <a:off x="5257800" y="7362825"/>
          <a:ext cx="0" cy="3143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38100</xdr:rowOff>
    </xdr:from>
    <xdr:to>
      <xdr:col>4</xdr:col>
      <xdr:colOff>666750</xdr:colOff>
      <xdr:row>10</xdr:row>
      <xdr:rowOff>66675</xdr:rowOff>
    </xdr:to>
    <xdr:pic>
      <xdr:nvPicPr>
        <xdr:cNvPr id="4" name="Picture 11" descr="Sobre a Portaria 371/2009 do Inmetro - Geminus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2950" y="952500"/>
          <a:ext cx="2819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minus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13.8515625" style="0" customWidth="1"/>
    <col min="5" max="5" width="17.57421875" style="0" customWidth="1"/>
    <col min="6" max="6" width="17.8515625" style="0" customWidth="1"/>
    <col min="9" max="9" width="10.7109375" style="0" customWidth="1"/>
    <col min="10" max="10" width="10.7109375" style="0" bestFit="1" customWidth="1"/>
  </cols>
  <sheetData>
    <row r="2" spans="3:7" ht="18.75">
      <c r="C2" s="38" t="s">
        <v>42</v>
      </c>
      <c r="D2" s="38"/>
      <c r="E2" s="39"/>
      <c r="F2" s="39"/>
      <c r="G2" s="28"/>
    </row>
    <row r="3" spans="3:6" ht="15">
      <c r="C3" s="40" t="s">
        <v>34</v>
      </c>
      <c r="D3" s="41"/>
      <c r="E3" s="41"/>
      <c r="F3" s="41"/>
    </row>
    <row r="4" spans="3:6" ht="12.75">
      <c r="C4" s="41" t="s">
        <v>43</v>
      </c>
      <c r="D4" s="41"/>
      <c r="E4" s="41"/>
      <c r="F4" s="41"/>
    </row>
    <row r="5" spans="1:7" ht="12.75">
      <c r="A5" s="1"/>
      <c r="B5" s="1"/>
      <c r="C5" s="42" t="s">
        <v>6</v>
      </c>
      <c r="D5" s="43"/>
      <c r="E5" s="44" t="s">
        <v>33</v>
      </c>
      <c r="F5" s="45"/>
      <c r="G5" s="1"/>
    </row>
    <row r="6" spans="1:7" ht="12.75">
      <c r="A6" s="1"/>
      <c r="B6" s="1"/>
      <c r="C6" s="30"/>
      <c r="D6" s="31"/>
      <c r="E6" s="32"/>
      <c r="F6" s="33"/>
      <c r="G6" s="1"/>
    </row>
    <row r="7" spans="1:7" ht="15.75">
      <c r="A7" s="1"/>
      <c r="B7" s="1"/>
      <c r="C7" s="30"/>
      <c r="D7" s="31"/>
      <c r="E7" s="46" t="s">
        <v>44</v>
      </c>
      <c r="F7" s="47"/>
      <c r="G7" s="1"/>
    </row>
    <row r="8" spans="1:7" ht="15.75">
      <c r="A8" s="1"/>
      <c r="B8" s="1"/>
      <c r="C8" s="30"/>
      <c r="D8" s="31"/>
      <c r="E8" s="48" t="s">
        <v>45</v>
      </c>
      <c r="F8" s="47"/>
      <c r="G8" s="1"/>
    </row>
    <row r="9" spans="1:7" ht="15.75">
      <c r="A9" s="1"/>
      <c r="B9" s="1"/>
      <c r="C9" s="1"/>
      <c r="D9" s="1"/>
      <c r="E9" s="49" t="s">
        <v>46</v>
      </c>
      <c r="F9" s="50"/>
      <c r="G9" s="1"/>
    </row>
    <row r="10" spans="2:6" ht="20.25">
      <c r="B10" s="29"/>
      <c r="C10" s="7"/>
      <c r="D10" s="7"/>
      <c r="F10" s="6"/>
    </row>
    <row r="11" spans="1:2" ht="21.75" thickBot="1">
      <c r="A11" s="28" t="s">
        <v>41</v>
      </c>
      <c r="B11" s="51"/>
    </row>
    <row r="12" spans="2:6" ht="17.25" customHeight="1" thickBot="1">
      <c r="B12" s="52" t="s">
        <v>4</v>
      </c>
      <c r="C12" s="17"/>
      <c r="D12" s="17"/>
      <c r="E12" s="18"/>
      <c r="F12" s="53" t="s">
        <v>47</v>
      </c>
    </row>
    <row r="13" spans="2:6" ht="15" customHeight="1">
      <c r="B13" s="24"/>
      <c r="C13" s="9"/>
      <c r="D13" s="9"/>
      <c r="E13" s="10"/>
      <c r="F13" s="25"/>
    </row>
    <row r="14" spans="2:6" ht="12.75">
      <c r="B14" s="54" t="s">
        <v>27</v>
      </c>
      <c r="C14" s="43"/>
      <c r="D14" s="43"/>
      <c r="E14" s="55" t="s">
        <v>32</v>
      </c>
      <c r="F14" s="56">
        <v>1000</v>
      </c>
    </row>
    <row r="15" spans="2:6" ht="12.75">
      <c r="B15" s="57" t="s">
        <v>28</v>
      </c>
      <c r="C15" s="58"/>
      <c r="D15" s="58"/>
      <c r="E15" s="59" t="s">
        <v>32</v>
      </c>
      <c r="F15" s="60">
        <f>12*1.08</f>
        <v>12.96</v>
      </c>
    </row>
    <row r="16" spans="2:6" ht="12.75">
      <c r="B16" s="54" t="s">
        <v>29</v>
      </c>
      <c r="C16" s="43"/>
      <c r="D16" s="58"/>
      <c r="E16" s="61"/>
      <c r="F16" s="62">
        <f>+F15/F14</f>
        <v>0.012960000000000001</v>
      </c>
    </row>
    <row r="17" spans="2:6" ht="12.75">
      <c r="B17" s="63"/>
      <c r="C17" s="64"/>
      <c r="D17" s="64"/>
      <c r="E17" s="65"/>
      <c r="F17" s="66"/>
    </row>
    <row r="18" spans="2:6" ht="12.75">
      <c r="B18" s="54" t="s">
        <v>8</v>
      </c>
      <c r="C18" s="43"/>
      <c r="D18" s="43"/>
      <c r="E18" s="67"/>
      <c r="F18" s="68">
        <v>5</v>
      </c>
    </row>
    <row r="19" spans="2:6" ht="12.75">
      <c r="B19" s="11"/>
      <c r="C19" s="1"/>
      <c r="D19" s="1"/>
      <c r="E19" s="4"/>
      <c r="F19" s="13"/>
    </row>
    <row r="20" spans="2:6" ht="18.75">
      <c r="B20" s="69" t="s">
        <v>21</v>
      </c>
      <c r="C20" s="70"/>
      <c r="D20" s="70"/>
      <c r="E20" s="71"/>
      <c r="F20" s="72">
        <f>+F16*F18</f>
        <v>0.06480000000000001</v>
      </c>
    </row>
    <row r="21" spans="2:6" ht="13.5" thickBot="1">
      <c r="B21" s="12"/>
      <c r="C21" s="2"/>
      <c r="D21" s="2"/>
      <c r="E21" s="5"/>
      <c r="F21" s="14"/>
    </row>
    <row r="22" spans="2:6" ht="12.75">
      <c r="B22" s="19"/>
      <c r="C22" s="22"/>
      <c r="D22" s="20"/>
      <c r="E22" s="21"/>
      <c r="F22" s="23"/>
    </row>
    <row r="23" spans="2:6" ht="15.75">
      <c r="B23" s="73" t="s">
        <v>15</v>
      </c>
      <c r="C23" s="64"/>
      <c r="D23" s="64"/>
      <c r="E23" s="65"/>
      <c r="F23" s="74" t="s">
        <v>16</v>
      </c>
    </row>
    <row r="24" spans="2:6" ht="15">
      <c r="B24" s="73"/>
      <c r="C24" s="64"/>
      <c r="D24" s="64"/>
      <c r="E24" s="65"/>
      <c r="F24" s="66"/>
    </row>
    <row r="25" spans="2:6" ht="15.75">
      <c r="B25" s="75" t="s">
        <v>26</v>
      </c>
      <c r="C25" s="76"/>
      <c r="D25" s="76"/>
      <c r="E25" s="77" t="s">
        <v>32</v>
      </c>
      <c r="F25" s="78">
        <f>0.2785*1.4</f>
        <v>0.3899</v>
      </c>
    </row>
    <row r="26" spans="2:6" ht="12.75">
      <c r="B26" s="11"/>
      <c r="C26" s="1"/>
      <c r="D26" s="1"/>
      <c r="E26" s="4"/>
      <c r="F26" s="13"/>
    </row>
    <row r="27" spans="2:6" ht="12.75">
      <c r="B27" s="54" t="s">
        <v>7</v>
      </c>
      <c r="C27" s="43"/>
      <c r="D27" s="43"/>
      <c r="E27" s="67"/>
      <c r="F27" s="79">
        <v>1.8</v>
      </c>
    </row>
    <row r="28" spans="2:6" ht="12.75">
      <c r="B28" s="63"/>
      <c r="C28" s="64"/>
      <c r="D28" s="64"/>
      <c r="E28" s="65"/>
      <c r="F28" s="66"/>
    </row>
    <row r="29" spans="2:6" ht="12.75">
      <c r="B29" s="54" t="s">
        <v>3</v>
      </c>
      <c r="C29" s="43"/>
      <c r="D29" s="43"/>
      <c r="E29" s="67"/>
      <c r="F29" s="68">
        <v>15</v>
      </c>
    </row>
    <row r="30" spans="2:6" ht="12.75">
      <c r="B30" s="63"/>
      <c r="C30" s="64"/>
      <c r="D30" s="64"/>
      <c r="E30" s="65"/>
      <c r="F30" s="66"/>
    </row>
    <row r="31" spans="2:6" ht="12.75">
      <c r="B31" s="80" t="s">
        <v>48</v>
      </c>
      <c r="C31" s="43"/>
      <c r="D31" s="43"/>
      <c r="E31" s="67"/>
      <c r="F31" s="81">
        <f>+F27/3600*F29</f>
        <v>0.0075</v>
      </c>
    </row>
    <row r="32" spans="2:6" ht="12.75">
      <c r="B32" s="63"/>
      <c r="C32" s="64"/>
      <c r="D32" s="64"/>
      <c r="E32" s="65"/>
      <c r="F32" s="66"/>
    </row>
    <row r="33" spans="2:6" ht="18.75">
      <c r="B33" s="69" t="s">
        <v>20</v>
      </c>
      <c r="C33" s="70"/>
      <c r="D33" s="70"/>
      <c r="E33" s="71"/>
      <c r="F33" s="72">
        <f>+F25*F31</f>
        <v>0.00292425</v>
      </c>
    </row>
    <row r="34" spans="2:6" ht="13.5" thickBot="1">
      <c r="B34" s="82"/>
      <c r="C34" s="83"/>
      <c r="D34" s="83"/>
      <c r="E34" s="84"/>
      <c r="F34" s="85"/>
    </row>
    <row r="35" spans="2:6" ht="18.75">
      <c r="B35" s="86" t="s">
        <v>0</v>
      </c>
      <c r="C35" s="87" t="s">
        <v>1</v>
      </c>
      <c r="D35" s="87"/>
      <c r="E35" s="88"/>
      <c r="F35" s="89">
        <f>+F33-F20</f>
        <v>-0.06187575000000001</v>
      </c>
    </row>
    <row r="36" spans="2:6" ht="15" customHeight="1">
      <c r="B36" s="90"/>
      <c r="C36" s="70"/>
      <c r="D36" s="70"/>
      <c r="E36" s="71"/>
      <c r="F36" s="91"/>
    </row>
    <row r="37" spans="2:6" ht="18.75">
      <c r="B37" s="86" t="s">
        <v>2</v>
      </c>
      <c r="C37" s="92"/>
      <c r="D37" s="92"/>
      <c r="E37" s="93"/>
      <c r="F37" s="94">
        <f>+F35/F20</f>
        <v>-0.9548726851851851</v>
      </c>
    </row>
    <row r="38" spans="2:6" ht="15" customHeight="1">
      <c r="B38" s="95"/>
      <c r="C38" s="70"/>
      <c r="D38" s="70"/>
      <c r="E38" s="71"/>
      <c r="F38" s="96"/>
    </row>
    <row r="39" spans="2:6" ht="18.75">
      <c r="B39" s="69"/>
      <c r="C39" s="46" t="s">
        <v>5</v>
      </c>
      <c r="D39" s="64"/>
      <c r="E39" s="97"/>
      <c r="F39" s="98">
        <f>-(+F20/F33)</f>
        <v>-22.159528084124137</v>
      </c>
    </row>
    <row r="40" spans="2:6" ht="22.5" customHeight="1" thickBot="1">
      <c r="B40" s="99" t="s">
        <v>18</v>
      </c>
      <c r="C40" s="83"/>
      <c r="D40" s="83"/>
      <c r="E40" s="84"/>
      <c r="F40" s="85"/>
    </row>
    <row r="41" spans="1:9" ht="18.75" customHeight="1">
      <c r="A41" s="16"/>
      <c r="B41" s="46" t="s">
        <v>17</v>
      </c>
      <c r="C41" s="100"/>
      <c r="D41" s="64"/>
      <c r="E41" s="64"/>
      <c r="F41" s="64"/>
      <c r="G41" s="41"/>
      <c r="H41" s="41"/>
      <c r="I41" s="41"/>
    </row>
    <row r="42" spans="1:9" ht="15.75">
      <c r="A42" s="8"/>
      <c r="B42" s="101">
        <f>-+F39</f>
        <v>22.159528084124137</v>
      </c>
      <c r="C42" s="102" t="s">
        <v>19</v>
      </c>
      <c r="D42" s="103"/>
      <c r="E42" s="103"/>
      <c r="F42" s="104"/>
      <c r="G42" s="41"/>
      <c r="H42" s="41"/>
      <c r="I42" s="41"/>
    </row>
    <row r="43" spans="1:9" ht="13.5" thickBot="1">
      <c r="A43" s="15"/>
      <c r="B43" s="105"/>
      <c r="C43" s="105"/>
      <c r="D43" s="106"/>
      <c r="E43" s="106"/>
      <c r="F43" s="107"/>
      <c r="G43" s="41"/>
      <c r="H43" s="41"/>
      <c r="I43" s="41"/>
    </row>
    <row r="44" spans="2:11" ht="16.5" thickBot="1">
      <c r="B44" s="108" t="s">
        <v>22</v>
      </c>
      <c r="C44" s="105"/>
      <c r="D44" s="106"/>
      <c r="E44" s="109"/>
      <c r="F44" s="110" t="s">
        <v>40</v>
      </c>
      <c r="G44" s="111"/>
      <c r="H44" s="111"/>
      <c r="I44" s="112"/>
      <c r="J44" s="27"/>
      <c r="K44" s="1"/>
    </row>
    <row r="45" spans="1:11" ht="15">
      <c r="A45" s="3"/>
      <c r="B45" s="113" t="s">
        <v>11</v>
      </c>
      <c r="C45" s="105"/>
      <c r="D45" s="106"/>
      <c r="E45" s="109"/>
      <c r="F45" s="114" t="s">
        <v>35</v>
      </c>
      <c r="G45" s="115"/>
      <c r="H45" s="115"/>
      <c r="I45" s="116">
        <v>1000</v>
      </c>
      <c r="J45" s="27"/>
      <c r="K45" s="1"/>
    </row>
    <row r="46" spans="2:11" ht="15">
      <c r="B46" s="117" t="s">
        <v>13</v>
      </c>
      <c r="C46" s="118"/>
      <c r="D46" s="119"/>
      <c r="E46" s="119"/>
      <c r="F46" s="57" t="s">
        <v>36</v>
      </c>
      <c r="G46" s="58"/>
      <c r="H46" s="58"/>
      <c r="I46" s="120">
        <v>22</v>
      </c>
      <c r="J46" s="27"/>
      <c r="K46" s="1"/>
    </row>
    <row r="47" spans="2:11" ht="15">
      <c r="B47" s="113" t="s">
        <v>9</v>
      </c>
      <c r="C47" s="119"/>
      <c r="D47" s="119"/>
      <c r="E47" s="121"/>
      <c r="F47" s="57" t="s">
        <v>37</v>
      </c>
      <c r="G47" s="58"/>
      <c r="H47" s="58"/>
      <c r="I47" s="120">
        <v>5</v>
      </c>
      <c r="J47" s="27"/>
      <c r="K47" s="1"/>
    </row>
    <row r="48" spans="2:11" ht="15.75" thickBot="1">
      <c r="B48" s="113" t="s">
        <v>10</v>
      </c>
      <c r="C48" s="122"/>
      <c r="D48" s="122"/>
      <c r="E48" s="122"/>
      <c r="F48" s="63" t="s">
        <v>38</v>
      </c>
      <c r="G48" s="64"/>
      <c r="H48" s="64"/>
      <c r="I48" s="123">
        <f>I45*I46*I47</f>
        <v>110000</v>
      </c>
      <c r="J48" s="27"/>
      <c r="K48" s="1"/>
    </row>
    <row r="49" spans="2:11" ht="15.75" thickBot="1">
      <c r="B49" s="113" t="s">
        <v>14</v>
      </c>
      <c r="C49" s="124"/>
      <c r="D49" s="124"/>
      <c r="E49" s="124"/>
      <c r="F49" s="125" t="s">
        <v>39</v>
      </c>
      <c r="G49" s="126"/>
      <c r="H49" s="126"/>
      <c r="I49" s="127">
        <f>-I48*F35</f>
        <v>6806.3325</v>
      </c>
      <c r="J49" s="27"/>
      <c r="K49" s="1"/>
    </row>
    <row r="50" spans="2:9" ht="15">
      <c r="B50" s="128" t="s">
        <v>12</v>
      </c>
      <c r="C50" s="122"/>
      <c r="D50" s="122"/>
      <c r="E50" s="122"/>
      <c r="F50" s="129"/>
      <c r="G50" s="41"/>
      <c r="H50" s="41"/>
      <c r="I50" s="41"/>
    </row>
    <row r="51" spans="2:9" ht="15">
      <c r="B51" s="113" t="s">
        <v>23</v>
      </c>
      <c r="C51" s="122"/>
      <c r="D51" s="122"/>
      <c r="E51" s="122"/>
      <c r="F51" s="129"/>
      <c r="G51" s="41"/>
      <c r="H51" s="41"/>
      <c r="I51" s="41"/>
    </row>
    <row r="52" spans="2:9" ht="15">
      <c r="B52" s="113" t="s">
        <v>25</v>
      </c>
      <c r="C52" s="40"/>
      <c r="D52" s="40"/>
      <c r="E52" s="40"/>
      <c r="F52" s="40"/>
      <c r="G52" s="41"/>
      <c r="H52" s="41"/>
      <c r="I52" s="41"/>
    </row>
    <row r="53" spans="2:9" ht="15">
      <c r="B53" s="130" t="s">
        <v>30</v>
      </c>
      <c r="C53" s="131"/>
      <c r="D53" s="131"/>
      <c r="E53" s="131"/>
      <c r="F53" s="131"/>
      <c r="G53" s="41"/>
      <c r="H53" s="41"/>
      <c r="I53" s="41"/>
    </row>
    <row r="54" spans="2:9" ht="15">
      <c r="B54" s="113" t="s">
        <v>24</v>
      </c>
      <c r="C54" s="40"/>
      <c r="D54" s="40"/>
      <c r="E54" s="40"/>
      <c r="F54" s="40"/>
      <c r="G54" s="41"/>
      <c r="H54" s="41"/>
      <c r="I54" s="41"/>
    </row>
    <row r="55" spans="2:9" ht="15">
      <c r="B55" s="113" t="s">
        <v>31</v>
      </c>
      <c r="C55" s="40"/>
      <c r="D55" s="40"/>
      <c r="E55" s="40"/>
      <c r="F55" s="40"/>
      <c r="G55" s="41"/>
      <c r="H55" s="41"/>
      <c r="I55" s="41"/>
    </row>
    <row r="56" spans="2:9" ht="12.75">
      <c r="B56" s="41"/>
      <c r="C56" s="41"/>
      <c r="D56" s="41"/>
      <c r="E56" s="41"/>
      <c r="F56" s="41"/>
      <c r="G56" s="41"/>
      <c r="H56" s="41"/>
      <c r="I56" s="41"/>
    </row>
    <row r="57" spans="2:9" ht="12.75">
      <c r="B57" s="41"/>
      <c r="C57" s="41"/>
      <c r="D57" s="41"/>
      <c r="E57" s="41"/>
      <c r="F57" s="41"/>
      <c r="G57" s="41"/>
      <c r="H57" s="41"/>
      <c r="I57" s="41"/>
    </row>
    <row r="58" spans="2:4" ht="15">
      <c r="B58" s="26"/>
      <c r="C58" s="16"/>
      <c r="D58" s="16"/>
    </row>
    <row r="59" spans="2:7" ht="12.75">
      <c r="B59" s="35"/>
      <c r="C59" s="35"/>
      <c r="D59" s="35"/>
      <c r="E59" s="35"/>
      <c r="F59" s="35"/>
      <c r="G59" s="37"/>
    </row>
    <row r="60" spans="2:7" ht="12.75">
      <c r="B60" s="35"/>
      <c r="C60" s="35"/>
      <c r="D60" s="35"/>
      <c r="E60" s="35"/>
      <c r="F60" s="35"/>
      <c r="G60" s="37"/>
    </row>
    <row r="61" spans="2:7" ht="12.75">
      <c r="B61" s="35"/>
      <c r="C61" s="35"/>
      <c r="D61" s="35"/>
      <c r="E61" s="35"/>
      <c r="F61" s="35"/>
      <c r="G61" s="37"/>
    </row>
    <row r="62" spans="2:7" ht="12.75">
      <c r="B62" s="35"/>
      <c r="C62" s="35"/>
      <c r="D62" s="35"/>
      <c r="E62" s="35"/>
      <c r="F62" s="35"/>
      <c r="G62" s="37"/>
    </row>
    <row r="63" spans="2:7" ht="12.75">
      <c r="B63" s="35"/>
      <c r="C63" s="35"/>
      <c r="D63" s="35"/>
      <c r="E63" s="35"/>
      <c r="F63" s="35"/>
      <c r="G63" s="37"/>
    </row>
    <row r="64" spans="2:7" ht="18">
      <c r="B64" s="26"/>
      <c r="C64" s="16"/>
      <c r="D64" s="16"/>
      <c r="E64" s="16"/>
      <c r="F64" s="34"/>
      <c r="G64" s="36"/>
    </row>
    <row r="65" spans="2:6" ht="12.75">
      <c r="B65" s="16"/>
      <c r="C65" s="16"/>
      <c r="D65" s="16"/>
      <c r="E65" s="16"/>
      <c r="F65" s="16"/>
    </row>
  </sheetData>
  <sheetProtection/>
  <hyperlinks>
    <hyperlink ref="C5" r:id="rId1" display="www.geminus.com.br"/>
  </hyperlinks>
  <printOptions horizontalCentered="1" verticalCentered="1"/>
  <pageMargins left="0" right="0" top="0.3937007874015748" bottom="0.3937007874015748" header="0.5118110236220472" footer="0.5118110236220472"/>
  <pageSetup horizontalDpi="300" verticalDpi="3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Otavio</dc:creator>
  <cp:keywords/>
  <dc:description/>
  <cp:lastModifiedBy>rubens fortunato</cp:lastModifiedBy>
  <cp:lastPrinted>2013-09-05T01:15:48Z</cp:lastPrinted>
  <dcterms:created xsi:type="dcterms:W3CDTF">2001-05-09T19:29:56Z</dcterms:created>
  <dcterms:modified xsi:type="dcterms:W3CDTF">2016-07-04T17:49:33Z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